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955" windowHeight="9720"/>
  </bookViews>
  <sheets>
    <sheet name="DataSet" sheetId="1" r:id="rId1"/>
    <sheet name="Bar" sheetId="2" r:id="rId2"/>
    <sheet name="Line" sheetId="3" r:id="rId3"/>
    <sheet name="Scatter" sheetId="4" r:id="rId4"/>
    <sheet name="Stem-Leaf" sheetId="5" r:id="rId5"/>
    <sheet name="Pie" sheetId="6" r:id="rId6"/>
  </sheets>
  <definedNames>
    <definedName name="_xlnm.Print_Area" localSheetId="1">Bar!$A$1:$S$34</definedName>
    <definedName name="_xlnm.Print_Area" localSheetId="0">DataSet!$A$1:$N$53</definedName>
    <definedName name="_xlnm.Print_Area" localSheetId="2">Line!$A$1:$M$38</definedName>
    <definedName name="_xlnm.Print_Area" localSheetId="5">Pie!$A$1:$N$26</definedName>
    <definedName name="_xlnm.Print_Area" localSheetId="3">Scatter!$A$1:$AC$38</definedName>
    <definedName name="_xlnm.Print_Area" localSheetId="4">'Stem-Leaf'!$A$1:$L$23</definedName>
  </definedNames>
  <calcPr calcId="125725"/>
</workbook>
</file>

<file path=xl/calcChain.xml><?xml version="1.0" encoding="utf-8"?>
<calcChain xmlns="http://schemas.openxmlformats.org/spreadsheetml/2006/main">
  <c r="B4" i="5"/>
  <c r="F7"/>
  <c r="F6"/>
  <c r="F4"/>
  <c r="F2"/>
  <c r="B2"/>
  <c r="J47" i="1"/>
  <c r="J44"/>
  <c r="J43"/>
  <c r="J42"/>
  <c r="J41"/>
  <c r="J40"/>
  <c r="J38"/>
  <c r="J37"/>
  <c r="B4" i="3"/>
  <c r="G7"/>
  <c r="G6"/>
  <c r="G4"/>
  <c r="G2"/>
  <c r="B2"/>
  <c r="B4" i="2"/>
  <c r="I7"/>
  <c r="I6"/>
  <c r="I4"/>
  <c r="I2"/>
  <c r="B2"/>
  <c r="H6" i="4"/>
  <c r="H5"/>
  <c r="H4"/>
  <c r="B4"/>
  <c r="H2"/>
  <c r="B2"/>
  <c r="H6" i="6"/>
  <c r="H5"/>
  <c r="H4"/>
  <c r="B4"/>
  <c r="H2"/>
  <c r="B2"/>
  <c r="E37" i="1"/>
  <c r="E36"/>
  <c r="M52"/>
  <c r="L51"/>
  <c r="K50"/>
  <c r="M47"/>
  <c r="M44"/>
  <c r="M43"/>
  <c r="M42"/>
  <c r="M41"/>
  <c r="M45" s="1"/>
  <c r="M40"/>
  <c r="M38"/>
  <c r="M37"/>
  <c r="L47"/>
  <c r="L44"/>
  <c r="L43"/>
  <c r="L42"/>
  <c r="L41"/>
  <c r="L40"/>
  <c r="L38"/>
  <c r="L37"/>
  <c r="K47"/>
  <c r="K44"/>
  <c r="K43"/>
  <c r="K42"/>
  <c r="K41"/>
  <c r="K45" s="1"/>
  <c r="K40"/>
  <c r="K38"/>
  <c r="K37"/>
  <c r="I47"/>
  <c r="I44"/>
  <c r="I43"/>
  <c r="I42"/>
  <c r="I41"/>
  <c r="I40"/>
  <c r="I38"/>
  <c r="I37"/>
  <c r="F45"/>
  <c r="F44"/>
  <c r="F43"/>
  <c r="F42"/>
  <c r="F41"/>
  <c r="F40"/>
  <c r="B34"/>
  <c r="I45" l="1"/>
  <c r="L45"/>
  <c r="J45"/>
</calcChain>
</file>

<file path=xl/sharedStrings.xml><?xml version="1.0" encoding="utf-8"?>
<sst xmlns="http://schemas.openxmlformats.org/spreadsheetml/2006/main" count="89" uniqueCount="69">
  <si>
    <t>Michigan Assessment Consortium</t>
  </si>
  <si>
    <t>Common Assessment Development Series</t>
  </si>
  <si>
    <t>Presenting the Results of the Assessment</t>
  </si>
  <si>
    <t>Examples of Graph Types</t>
  </si>
  <si>
    <t>Student Demographics</t>
  </si>
  <si>
    <t>ID #</t>
  </si>
  <si>
    <t>Gender</t>
  </si>
  <si>
    <t>Test Scores</t>
  </si>
  <si>
    <t>Test 1</t>
  </si>
  <si>
    <t>Test 2</t>
  </si>
  <si>
    <t>Test 3</t>
  </si>
  <si>
    <t>Test 4</t>
  </si>
  <si>
    <t>based on data for 20 students</t>
  </si>
  <si>
    <t>M</t>
  </si>
  <si>
    <t>F</t>
  </si>
  <si>
    <t>Females</t>
  </si>
  <si>
    <t>Males</t>
  </si>
  <si>
    <t># of students</t>
  </si>
  <si>
    <t>Fall Pre</t>
  </si>
  <si>
    <t>Spring Post</t>
  </si>
  <si>
    <t>Spring MME</t>
  </si>
  <si>
    <t>Spring ACT</t>
  </si>
  <si>
    <t>Ethnicity</t>
  </si>
  <si>
    <t>Ethnicities</t>
  </si>
  <si>
    <t>Code</t>
  </si>
  <si>
    <t>#</t>
  </si>
  <si>
    <t>Statistics</t>
  </si>
  <si>
    <t>mean</t>
  </si>
  <si>
    <t>median</t>
  </si>
  <si>
    <t>std. dev.</t>
  </si>
  <si>
    <t>IQR</t>
  </si>
  <si>
    <t>Mode</t>
  </si>
  <si>
    <t>Correlations</t>
  </si>
  <si>
    <t>minimum</t>
  </si>
  <si>
    <t>1st quartile</t>
  </si>
  <si>
    <t>3rd quartile</t>
  </si>
  <si>
    <t>maximum</t>
  </si>
  <si>
    <t xml:space="preserve">PIE CHART </t>
  </si>
  <si>
    <t>Example showing percentage distribution of males and females</t>
  </si>
  <si>
    <t>Example showing Fall Pre-test vs. Spring Post-test Scores</t>
  </si>
  <si>
    <t>SCATTERPLOTS</t>
  </si>
  <si>
    <t>Example showing Spring Post-test vs. Spring MME Results</t>
  </si>
  <si>
    <t>Bar Graphs</t>
  </si>
  <si>
    <t>(Excel Column Chart)</t>
  </si>
  <si>
    <t>(Excel Bar Chart)</t>
  </si>
  <si>
    <t>Example Showing Spring MME vs. Spring ACT Results</t>
  </si>
  <si>
    <t>Test 5</t>
  </si>
  <si>
    <t>Winter Mid</t>
  </si>
  <si>
    <t>1 - 3</t>
  </si>
  <si>
    <t>3 - 4</t>
  </si>
  <si>
    <t>3 - 5</t>
  </si>
  <si>
    <t>Example of a Line Graph</t>
  </si>
  <si>
    <t>(Excel Line Chart with Markers)</t>
  </si>
  <si>
    <t>Example of a Vertical Bar Graph</t>
  </si>
  <si>
    <t>Example of a Horizontal Bar Graph</t>
  </si>
  <si>
    <t>STEM &amp; LEAF PLOT</t>
  </si>
  <si>
    <t>Fall</t>
  </si>
  <si>
    <t>Pre-Test</t>
  </si>
  <si>
    <t>Spring</t>
  </si>
  <si>
    <t>Post-Test</t>
  </si>
  <si>
    <t>9 9 4 3 2 1</t>
  </si>
  <si>
    <t>9 6 5 3 1</t>
  </si>
  <si>
    <t>8 5 2 0</t>
  </si>
  <si>
    <t>8 5 3 0</t>
  </si>
  <si>
    <t>5</t>
  </si>
  <si>
    <t>0 3 5 5 7 8 8</t>
  </si>
  <si>
    <t>0 1 2 3 5 5 7 8 9</t>
  </si>
  <si>
    <t>0 0 5</t>
  </si>
  <si>
    <t>GraphTypesExample 20110217-1947 BRF.xlsx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</si>
</sst>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16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Students by Gender</a:t>
            </a:r>
          </a:p>
          <a:p>
            <a:pPr>
              <a:defRPr/>
            </a:pPr>
            <a:r>
              <a:rPr lang="en-US" sz="1100"/>
              <a:t>(for n = 20 students)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Gender</c:v>
          </c:tx>
          <c:cat>
            <c:strRef>
              <c:f>DataSet!$D$36:$D$37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DataSet!$E$36:$E$37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axId val="59476992"/>
        <c:axId val="59479552"/>
      </c:barChart>
      <c:catAx>
        <c:axId val="59476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Gender</a:t>
                </a:r>
              </a:p>
            </c:rich>
          </c:tx>
          <c:layout/>
        </c:title>
        <c:tickLblPos val="nextTo"/>
        <c:crossAx val="59479552"/>
        <c:crosses val="autoZero"/>
        <c:auto val="1"/>
        <c:lblAlgn val="ctr"/>
        <c:lblOffset val="100"/>
      </c:catAx>
      <c:valAx>
        <c:axId val="59479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594769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Students by Ethnic</a:t>
            </a:r>
            <a:r>
              <a:rPr lang="en-US" baseline="0"/>
              <a:t> Code</a:t>
            </a:r>
          </a:p>
          <a:p>
            <a:pPr>
              <a:defRPr/>
            </a:pPr>
            <a:r>
              <a:rPr lang="en-US" sz="1100" baseline="0"/>
              <a:t>(for n = 20 students)</a:t>
            </a:r>
            <a:endParaRPr lang="en-US" sz="11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Ethnicity</c:v>
          </c:tx>
          <c:cat>
            <c:numRef>
              <c:f>DataSet!$D$40:$D$45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DataSet!$F$40:$F$45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axId val="59962496"/>
        <c:axId val="59964800"/>
      </c:barChart>
      <c:catAx>
        <c:axId val="5996249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 sz="1200"/>
                </a:pPr>
                <a:r>
                  <a:rPr lang="en-US" sz="1200"/>
                  <a:t>Ethnic Code</a:t>
                </a:r>
              </a:p>
            </c:rich>
          </c:tx>
          <c:layout/>
        </c:title>
        <c:numFmt formatCode="General" sourceLinked="1"/>
        <c:tickLblPos val="nextTo"/>
        <c:crossAx val="59964800"/>
        <c:crosses val="autoZero"/>
        <c:auto val="1"/>
        <c:lblAlgn val="ctr"/>
        <c:lblOffset val="100"/>
      </c:catAx>
      <c:valAx>
        <c:axId val="599648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599624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Minimum, Mean,</a:t>
            </a:r>
            <a:r>
              <a:rPr lang="en-US" baseline="0"/>
              <a:t> </a:t>
            </a:r>
            <a:r>
              <a:rPr lang="en-US"/>
              <a:t>Median, &amp; Maximum</a:t>
            </a:r>
          </a:p>
          <a:p>
            <a:pPr>
              <a:defRPr/>
            </a:pPr>
            <a:r>
              <a:rPr lang="en-US"/>
              <a:t>on Three Tests </a:t>
            </a:r>
            <a:r>
              <a:rPr lang="en-US" sz="1100"/>
              <a:t>(for n = 20 students)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Mean</c:v>
          </c:tx>
          <c:cat>
            <c:strRef>
              <c:f>DataSet!$I$13:$K$13</c:f>
              <c:strCache>
                <c:ptCount val="3"/>
                <c:pt idx="0">
                  <c:v>Fall Pre</c:v>
                </c:pt>
                <c:pt idx="1">
                  <c:v>Winter Mid</c:v>
                </c:pt>
                <c:pt idx="2">
                  <c:v>Spring Post</c:v>
                </c:pt>
              </c:strCache>
            </c:strRef>
          </c:cat>
          <c:val>
            <c:numRef>
              <c:f>DataSet!$I$37:$K$37</c:f>
              <c:numCache>
                <c:formatCode>0.0</c:formatCode>
                <c:ptCount val="3"/>
                <c:pt idx="0" formatCode="General">
                  <c:v>79.900000000000006</c:v>
                </c:pt>
                <c:pt idx="1">
                  <c:v>82.95</c:v>
                </c:pt>
                <c:pt idx="2">
                  <c:v>87.05</c:v>
                </c:pt>
              </c:numCache>
            </c:numRef>
          </c:val>
        </c:ser>
        <c:ser>
          <c:idx val="1"/>
          <c:order val="1"/>
          <c:tx>
            <c:v>Median</c:v>
          </c:tx>
          <c:cat>
            <c:strRef>
              <c:f>DataSet!$I$13:$K$13</c:f>
              <c:strCache>
                <c:ptCount val="3"/>
                <c:pt idx="0">
                  <c:v>Fall Pre</c:v>
                </c:pt>
                <c:pt idx="1">
                  <c:v>Winter Mid</c:v>
                </c:pt>
                <c:pt idx="2">
                  <c:v>Spring Post</c:v>
                </c:pt>
              </c:strCache>
            </c:strRef>
          </c:cat>
          <c:val>
            <c:numRef>
              <c:f>DataSet!$I$42:$K$42</c:f>
              <c:numCache>
                <c:formatCode>0.0</c:formatCode>
                <c:ptCount val="3"/>
                <c:pt idx="0">
                  <c:v>82</c:v>
                </c:pt>
                <c:pt idx="1">
                  <c:v>86</c:v>
                </c:pt>
                <c:pt idx="2">
                  <c:v>87.5</c:v>
                </c:pt>
              </c:numCache>
            </c:numRef>
          </c:val>
        </c:ser>
        <c:ser>
          <c:idx val="2"/>
          <c:order val="2"/>
          <c:tx>
            <c:v>Min</c:v>
          </c:tx>
          <c:val>
            <c:numRef>
              <c:f>DataSet!$I$40:$K$40</c:f>
              <c:numCache>
                <c:formatCode>General</c:formatCode>
                <c:ptCount val="3"/>
                <c:pt idx="0">
                  <c:v>55</c:v>
                </c:pt>
                <c:pt idx="1">
                  <c:v>62</c:v>
                </c:pt>
                <c:pt idx="2">
                  <c:v>70</c:v>
                </c:pt>
              </c:numCache>
            </c:numRef>
          </c:val>
        </c:ser>
        <c:ser>
          <c:idx val="3"/>
          <c:order val="3"/>
          <c:tx>
            <c:v>Max</c:v>
          </c:tx>
          <c:val>
            <c:numRef>
              <c:f>DataSet!$I$44:$K$44</c:f>
              <c:numCache>
                <c:formatCode>General</c:formatCode>
                <c:ptCount val="3"/>
                <c:pt idx="0">
                  <c:v>99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</c:ser>
        <c:marker val="1"/>
        <c:axId val="60339712"/>
        <c:axId val="60808576"/>
      </c:lineChart>
      <c:catAx>
        <c:axId val="6033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Test Name / Time of Year</a:t>
                </a:r>
              </a:p>
            </c:rich>
          </c:tx>
          <c:layout/>
        </c:title>
        <c:tickLblPos val="nextTo"/>
        <c:crossAx val="60808576"/>
        <c:crosses val="autoZero"/>
        <c:auto val="1"/>
        <c:lblAlgn val="ctr"/>
        <c:lblOffset val="100"/>
      </c:catAx>
      <c:valAx>
        <c:axId val="60808576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Score Scale</a:t>
                </a:r>
              </a:p>
            </c:rich>
          </c:tx>
          <c:layout/>
        </c:title>
        <c:numFmt formatCode="General" sourceLinked="1"/>
        <c:tickLblPos val="nextTo"/>
        <c:crossAx val="60339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Pre-Post Scatterplot</a:t>
            </a:r>
          </a:p>
          <a:p>
            <a:pPr>
              <a:defRPr/>
            </a:pPr>
            <a:r>
              <a:rPr lang="en-US" sz="1100"/>
              <a:t>(for n = 20 students)</a:t>
            </a:r>
          </a:p>
        </c:rich>
      </c:tx>
      <c:layout>
        <c:manualLayout>
          <c:xMode val="edge"/>
          <c:yMode val="edge"/>
          <c:x val="0.29076310666646121"/>
          <c:y val="1.5444015444015457E-2"/>
        </c:manualLayout>
      </c:layout>
    </c:title>
    <c:plotArea>
      <c:layout/>
      <c:scatterChart>
        <c:scatterStyle val="lineMarker"/>
        <c:ser>
          <c:idx val="0"/>
          <c:order val="0"/>
          <c:tx>
            <c:v>Pre-Post</c:v>
          </c:tx>
          <c:spPr>
            <a:ln w="28575">
              <a:noFill/>
            </a:ln>
          </c:spPr>
          <c:xVal>
            <c:numRef>
              <c:f>DataSet!$I$14:$I$33</c:f>
              <c:numCache>
                <c:formatCode>General</c:formatCode>
                <c:ptCount val="20"/>
                <c:pt idx="0">
                  <c:v>86</c:v>
                </c:pt>
                <c:pt idx="1">
                  <c:v>70</c:v>
                </c:pt>
                <c:pt idx="2">
                  <c:v>63</c:v>
                </c:pt>
                <c:pt idx="3">
                  <c:v>72</c:v>
                </c:pt>
                <c:pt idx="4">
                  <c:v>94</c:v>
                </c:pt>
                <c:pt idx="5">
                  <c:v>93</c:v>
                </c:pt>
                <c:pt idx="6">
                  <c:v>81</c:v>
                </c:pt>
                <c:pt idx="7">
                  <c:v>60</c:v>
                </c:pt>
                <c:pt idx="8">
                  <c:v>99</c:v>
                </c:pt>
                <c:pt idx="9">
                  <c:v>78</c:v>
                </c:pt>
                <c:pt idx="10">
                  <c:v>99</c:v>
                </c:pt>
                <c:pt idx="11">
                  <c:v>83</c:v>
                </c:pt>
                <c:pt idx="12">
                  <c:v>89</c:v>
                </c:pt>
                <c:pt idx="13">
                  <c:v>85</c:v>
                </c:pt>
                <c:pt idx="14">
                  <c:v>75</c:v>
                </c:pt>
                <c:pt idx="15">
                  <c:v>55</c:v>
                </c:pt>
                <c:pt idx="16">
                  <c:v>65</c:v>
                </c:pt>
                <c:pt idx="17">
                  <c:v>92</c:v>
                </c:pt>
                <c:pt idx="18">
                  <c:v>91</c:v>
                </c:pt>
                <c:pt idx="19">
                  <c:v>68</c:v>
                </c:pt>
              </c:numCache>
            </c:numRef>
          </c:xVal>
          <c:yVal>
            <c:numRef>
              <c:f>DataSet!$K$14:$K$33</c:f>
              <c:numCache>
                <c:formatCode>General</c:formatCode>
                <c:ptCount val="20"/>
                <c:pt idx="0">
                  <c:v>95</c:v>
                </c:pt>
                <c:pt idx="1">
                  <c:v>85</c:v>
                </c:pt>
                <c:pt idx="2">
                  <c:v>75</c:v>
                </c:pt>
                <c:pt idx="3">
                  <c:v>80</c:v>
                </c:pt>
                <c:pt idx="4">
                  <c:v>97</c:v>
                </c:pt>
                <c:pt idx="5">
                  <c:v>98</c:v>
                </c:pt>
                <c:pt idx="6">
                  <c:v>89</c:v>
                </c:pt>
                <c:pt idx="7">
                  <c:v>70</c:v>
                </c:pt>
                <c:pt idx="8">
                  <c:v>98</c:v>
                </c:pt>
                <c:pt idx="9">
                  <c:v>82</c:v>
                </c:pt>
                <c:pt idx="10">
                  <c:v>100</c:v>
                </c:pt>
                <c:pt idx="11">
                  <c:v>93</c:v>
                </c:pt>
                <c:pt idx="12">
                  <c:v>90</c:v>
                </c:pt>
                <c:pt idx="13">
                  <c:v>83</c:v>
                </c:pt>
                <c:pt idx="14">
                  <c:v>81</c:v>
                </c:pt>
                <c:pt idx="15">
                  <c:v>70</c:v>
                </c:pt>
                <c:pt idx="16">
                  <c:v>85</c:v>
                </c:pt>
                <c:pt idx="17">
                  <c:v>95</c:v>
                </c:pt>
                <c:pt idx="18">
                  <c:v>88</c:v>
                </c:pt>
                <c:pt idx="19">
                  <c:v>87</c:v>
                </c:pt>
              </c:numCache>
            </c:numRef>
          </c:yVal>
        </c:ser>
        <c:axId val="66681088"/>
        <c:axId val="66937216"/>
      </c:scatterChart>
      <c:valAx>
        <c:axId val="66681088"/>
        <c:scaling>
          <c:orientation val="minMax"/>
          <c:max val="1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Fall Pre Test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37216"/>
        <c:crosses val="autoZero"/>
        <c:crossBetween val="midCat"/>
      </c:valAx>
      <c:valAx>
        <c:axId val="66937216"/>
        <c:scaling>
          <c:orientation val="minMax"/>
          <c:max val="100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endParaRPr lang="en-US" sz="1200"/>
              </a:p>
              <a:p>
                <a:pPr>
                  <a:defRPr sz="1200"/>
                </a:pPr>
                <a:r>
                  <a:rPr lang="en-US" sz="1200"/>
                  <a:t>Spring</a:t>
                </a:r>
                <a:r>
                  <a:rPr lang="en-US" sz="1200" baseline="0"/>
                  <a:t> Post Test</a:t>
                </a:r>
              </a:p>
            </c:rich>
          </c:tx>
          <c:layout/>
        </c:title>
        <c:numFmt formatCode="General" sourceLinked="1"/>
        <c:tickLblPos val="nextTo"/>
        <c:crossAx val="66681088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Post vs. Spring MME</a:t>
            </a:r>
          </a:p>
          <a:p>
            <a:pPr>
              <a:defRPr/>
            </a:pPr>
            <a:r>
              <a:rPr lang="en-US" sz="1100"/>
              <a:t>(for n = 20 students)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Spring Post vs. Spring MME</c:v>
          </c:tx>
          <c:spPr>
            <a:ln w="28575">
              <a:noFill/>
            </a:ln>
          </c:spPr>
          <c:xVal>
            <c:numRef>
              <c:f>DataSet!$K$14:$K$33</c:f>
              <c:numCache>
                <c:formatCode>General</c:formatCode>
                <c:ptCount val="20"/>
                <c:pt idx="0">
                  <c:v>95</c:v>
                </c:pt>
                <c:pt idx="1">
                  <c:v>85</c:v>
                </c:pt>
                <c:pt idx="2">
                  <c:v>75</c:v>
                </c:pt>
                <c:pt idx="3">
                  <c:v>80</c:v>
                </c:pt>
                <c:pt idx="4">
                  <c:v>97</c:v>
                </c:pt>
                <c:pt idx="5">
                  <c:v>98</c:v>
                </c:pt>
                <c:pt idx="6">
                  <c:v>89</c:v>
                </c:pt>
                <c:pt idx="7">
                  <c:v>70</c:v>
                </c:pt>
                <c:pt idx="8">
                  <c:v>98</c:v>
                </c:pt>
                <c:pt idx="9">
                  <c:v>82</c:v>
                </c:pt>
                <c:pt idx="10">
                  <c:v>100</c:v>
                </c:pt>
                <c:pt idx="11">
                  <c:v>93</c:v>
                </c:pt>
                <c:pt idx="12">
                  <c:v>90</c:v>
                </c:pt>
                <c:pt idx="13">
                  <c:v>83</c:v>
                </c:pt>
                <c:pt idx="14">
                  <c:v>81</c:v>
                </c:pt>
                <c:pt idx="15">
                  <c:v>70</c:v>
                </c:pt>
                <c:pt idx="16">
                  <c:v>85</c:v>
                </c:pt>
                <c:pt idx="17">
                  <c:v>95</c:v>
                </c:pt>
                <c:pt idx="18">
                  <c:v>88</c:v>
                </c:pt>
                <c:pt idx="19">
                  <c:v>87</c:v>
                </c:pt>
              </c:numCache>
            </c:numRef>
          </c:xVal>
          <c:yVal>
            <c:numRef>
              <c:f>DataSet!$L$14:$L$33</c:f>
              <c:numCache>
                <c:formatCode>General</c:formatCode>
                <c:ptCount val="20"/>
                <c:pt idx="0">
                  <c:v>1105</c:v>
                </c:pt>
                <c:pt idx="1">
                  <c:v>1060</c:v>
                </c:pt>
                <c:pt idx="2">
                  <c:v>1065</c:v>
                </c:pt>
                <c:pt idx="3">
                  <c:v>1070</c:v>
                </c:pt>
                <c:pt idx="4">
                  <c:v>1125</c:v>
                </c:pt>
                <c:pt idx="5">
                  <c:v>1135</c:v>
                </c:pt>
                <c:pt idx="6">
                  <c:v>1100</c:v>
                </c:pt>
                <c:pt idx="7">
                  <c:v>1050</c:v>
                </c:pt>
                <c:pt idx="8">
                  <c:v>1150</c:v>
                </c:pt>
                <c:pt idx="9">
                  <c:v>1075</c:v>
                </c:pt>
                <c:pt idx="10">
                  <c:v>1145</c:v>
                </c:pt>
                <c:pt idx="11">
                  <c:v>1110</c:v>
                </c:pt>
                <c:pt idx="12">
                  <c:v>1105</c:v>
                </c:pt>
                <c:pt idx="13">
                  <c:v>1095</c:v>
                </c:pt>
                <c:pt idx="14">
                  <c:v>1085</c:v>
                </c:pt>
                <c:pt idx="15">
                  <c:v>1060</c:v>
                </c:pt>
                <c:pt idx="16">
                  <c:v>1070</c:v>
                </c:pt>
                <c:pt idx="17">
                  <c:v>1125</c:v>
                </c:pt>
                <c:pt idx="18">
                  <c:v>1120</c:v>
                </c:pt>
                <c:pt idx="19">
                  <c:v>1115</c:v>
                </c:pt>
              </c:numCache>
            </c:numRef>
          </c:yVal>
        </c:ser>
        <c:axId val="67121152"/>
        <c:axId val="67124608"/>
      </c:scatterChart>
      <c:valAx>
        <c:axId val="67121152"/>
        <c:scaling>
          <c:orientation val="minMax"/>
          <c:max val="100"/>
          <c:min val="5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Spring Post-Test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124608"/>
        <c:crosses val="autoZero"/>
        <c:crossBetween val="midCat"/>
      </c:valAx>
      <c:valAx>
        <c:axId val="6712460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Spring MME</a:t>
                </a:r>
              </a:p>
            </c:rich>
          </c:tx>
          <c:layout/>
        </c:title>
        <c:numFmt formatCode="General" sourceLinked="1"/>
        <c:tickLblPos val="nextTo"/>
        <c:crossAx val="67121152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MME vs. Spring ACT Results</a:t>
            </a:r>
          </a:p>
          <a:p>
            <a:pPr>
              <a:defRPr/>
            </a:pPr>
            <a:r>
              <a:rPr lang="en-US" sz="1100"/>
              <a:t>(for n = 20 students)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MvA</c:v>
          </c:tx>
          <c:spPr>
            <a:ln w="28575">
              <a:noFill/>
            </a:ln>
          </c:spPr>
          <c:xVal>
            <c:numRef>
              <c:f>DataSet!$L$14:$L$33</c:f>
              <c:numCache>
                <c:formatCode>General</c:formatCode>
                <c:ptCount val="20"/>
                <c:pt idx="0">
                  <c:v>1105</c:v>
                </c:pt>
                <c:pt idx="1">
                  <c:v>1060</c:v>
                </c:pt>
                <c:pt idx="2">
                  <c:v>1065</c:v>
                </c:pt>
                <c:pt idx="3">
                  <c:v>1070</c:v>
                </c:pt>
                <c:pt idx="4">
                  <c:v>1125</c:v>
                </c:pt>
                <c:pt idx="5">
                  <c:v>1135</c:v>
                </c:pt>
                <c:pt idx="6">
                  <c:v>1100</c:v>
                </c:pt>
                <c:pt idx="7">
                  <c:v>1050</c:v>
                </c:pt>
                <c:pt idx="8">
                  <c:v>1150</c:v>
                </c:pt>
                <c:pt idx="9">
                  <c:v>1075</c:v>
                </c:pt>
                <c:pt idx="10">
                  <c:v>1145</c:v>
                </c:pt>
                <c:pt idx="11">
                  <c:v>1110</c:v>
                </c:pt>
                <c:pt idx="12">
                  <c:v>1105</c:v>
                </c:pt>
                <c:pt idx="13">
                  <c:v>1095</c:v>
                </c:pt>
                <c:pt idx="14">
                  <c:v>1085</c:v>
                </c:pt>
                <c:pt idx="15">
                  <c:v>1060</c:v>
                </c:pt>
                <c:pt idx="16">
                  <c:v>1070</c:v>
                </c:pt>
                <c:pt idx="17">
                  <c:v>1125</c:v>
                </c:pt>
                <c:pt idx="18">
                  <c:v>1120</c:v>
                </c:pt>
                <c:pt idx="19">
                  <c:v>1115</c:v>
                </c:pt>
              </c:numCache>
            </c:numRef>
          </c:xVal>
          <c:yVal>
            <c:numRef>
              <c:f>DataSet!$M$14:$M$33</c:f>
              <c:numCache>
                <c:formatCode>General</c:formatCode>
                <c:ptCount val="20"/>
                <c:pt idx="0">
                  <c:v>24</c:v>
                </c:pt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25</c:v>
                </c:pt>
                <c:pt idx="5">
                  <c:v>28</c:v>
                </c:pt>
                <c:pt idx="6">
                  <c:v>23</c:v>
                </c:pt>
                <c:pt idx="7">
                  <c:v>15</c:v>
                </c:pt>
                <c:pt idx="8">
                  <c:v>32</c:v>
                </c:pt>
                <c:pt idx="9">
                  <c:v>20</c:v>
                </c:pt>
                <c:pt idx="10">
                  <c:v>33</c:v>
                </c:pt>
                <c:pt idx="11">
                  <c:v>26</c:v>
                </c:pt>
                <c:pt idx="12">
                  <c:v>22</c:v>
                </c:pt>
                <c:pt idx="13">
                  <c:v>21</c:v>
                </c:pt>
                <c:pt idx="14">
                  <c:v>21</c:v>
                </c:pt>
                <c:pt idx="15">
                  <c:v>16</c:v>
                </c:pt>
                <c:pt idx="16">
                  <c:v>19</c:v>
                </c:pt>
                <c:pt idx="17">
                  <c:v>27</c:v>
                </c:pt>
                <c:pt idx="18">
                  <c:v>23</c:v>
                </c:pt>
                <c:pt idx="19">
                  <c:v>24</c:v>
                </c:pt>
              </c:numCache>
            </c:numRef>
          </c:yVal>
        </c:ser>
        <c:axId val="67239936"/>
        <c:axId val="67241856"/>
      </c:scatterChart>
      <c:valAx>
        <c:axId val="6723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MME Score</a:t>
                </a:r>
              </a:p>
            </c:rich>
          </c:tx>
          <c:layout/>
        </c:title>
        <c:numFmt formatCode="General" sourceLinked="1"/>
        <c:tickLblPos val="nextTo"/>
        <c:crossAx val="67241856"/>
        <c:crosses val="autoZero"/>
        <c:crossBetween val="midCat"/>
      </c:valAx>
      <c:valAx>
        <c:axId val="67241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ACT Score</a:t>
                </a:r>
              </a:p>
            </c:rich>
          </c:tx>
          <c:layout/>
        </c:title>
        <c:numFmt formatCode="General" sourceLinked="1"/>
        <c:tickLblPos val="nextTo"/>
        <c:crossAx val="6723993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v>Gender</c:v>
          </c:tx>
          <c:dLbls>
            <c:showCatName val="1"/>
            <c:showPercent val="1"/>
            <c:showLeaderLines val="1"/>
          </c:dLbls>
          <c:cat>
            <c:strRef>
              <c:f>DataSet!$B$36:$B$37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DataSet!$E$36:$E$37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304800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</xdr:row>
      <xdr:rowOff>0</xdr:rowOff>
    </xdr:from>
    <xdr:to>
      <xdr:col>17</xdr:col>
      <xdr:colOff>304800</xdr:colOff>
      <xdr:row>32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9524</xdr:rowOff>
    </xdr:from>
    <xdr:to>
      <xdr:col>10</xdr:col>
      <xdr:colOff>9525</xdr:colOff>
      <xdr:row>36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10</xdr:row>
      <xdr:rowOff>19050</xdr:rowOff>
    </xdr:from>
    <xdr:to>
      <xdr:col>8</xdr:col>
      <xdr:colOff>581024</xdr:colOff>
      <xdr:row>36</xdr:row>
      <xdr:rowOff>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10</xdr:row>
      <xdr:rowOff>0</xdr:rowOff>
    </xdr:from>
    <xdr:to>
      <xdr:col>18</xdr:col>
      <xdr:colOff>9525</xdr:colOff>
      <xdr:row>36</xdr:row>
      <xdr:rowOff>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600074</xdr:colOff>
      <xdr:row>9</xdr:row>
      <xdr:rowOff>171450</xdr:rowOff>
    </xdr:from>
    <xdr:to>
      <xdr:col>26</xdr:col>
      <xdr:colOff>590549</xdr:colOff>
      <xdr:row>35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304800</xdr:colOff>
      <xdr:row>23</xdr:row>
      <xdr:rowOff>76200</xdr:rowOff>
    </xdr:to>
    <xdr:graphicFrame macro="">
      <xdr:nvGraphicFramePr>
        <xdr:cNvPr id="30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2"/>
  <sheetViews>
    <sheetView tabSelected="1" workbookViewId="0"/>
  </sheetViews>
  <sheetFormatPr defaultRowHeight="15"/>
  <cols>
    <col min="1" max="1" width="3.7109375" customWidth="1"/>
    <col min="3" max="3" width="2.7109375" customWidth="1"/>
    <col min="4" max="5" width="6.7109375" customWidth="1"/>
    <col min="7" max="7" width="3.7109375" customWidth="1"/>
    <col min="8" max="8" width="11.85546875" bestFit="1" customWidth="1"/>
    <col min="9" max="13" width="10.7109375" customWidth="1"/>
    <col min="14" max="14" width="3.7109375" customWidth="1"/>
  </cols>
  <sheetData>
    <row r="2" spans="2:13" ht="18.75">
      <c r="B2" s="1" t="s">
        <v>0</v>
      </c>
      <c r="C2" s="1"/>
      <c r="D2" s="2"/>
      <c r="E2" s="2"/>
      <c r="F2" s="2"/>
      <c r="I2" s="1" t="s">
        <v>1</v>
      </c>
    </row>
    <row r="4" spans="2:13" ht="18.75">
      <c r="B4" s="3" t="s">
        <v>68</v>
      </c>
      <c r="C4" s="3"/>
      <c r="I4" s="1" t="s">
        <v>2</v>
      </c>
    </row>
    <row r="6" spans="2:13" ht="18.75">
      <c r="I6" s="1" t="s">
        <v>3</v>
      </c>
    </row>
    <row r="7" spans="2:13">
      <c r="I7" t="s">
        <v>12</v>
      </c>
    </row>
    <row r="10" spans="2:13" ht="30" customHeight="1">
      <c r="B10" s="10" t="s">
        <v>4</v>
      </c>
      <c r="C10" s="10"/>
      <c r="D10" s="10"/>
      <c r="E10" s="10"/>
      <c r="F10" s="10"/>
      <c r="I10" s="9" t="s">
        <v>7</v>
      </c>
      <c r="J10" s="9"/>
      <c r="K10" s="9"/>
      <c r="L10" s="9"/>
      <c r="M10" s="9"/>
    </row>
    <row r="12" spans="2:13">
      <c r="B12" s="6" t="s">
        <v>5</v>
      </c>
      <c r="D12" s="7" t="s">
        <v>6</v>
      </c>
      <c r="E12" s="7"/>
      <c r="F12" s="7" t="s">
        <v>22</v>
      </c>
      <c r="I12" s="7" t="s">
        <v>8</v>
      </c>
      <c r="J12" s="7" t="s">
        <v>9</v>
      </c>
      <c r="K12" s="7" t="s">
        <v>10</v>
      </c>
      <c r="L12" s="7" t="s">
        <v>11</v>
      </c>
      <c r="M12" s="7" t="s">
        <v>46</v>
      </c>
    </row>
    <row r="13" spans="2:13" ht="30">
      <c r="F13" s="7"/>
      <c r="I13" s="8" t="s">
        <v>18</v>
      </c>
      <c r="J13" s="8" t="s">
        <v>47</v>
      </c>
      <c r="K13" s="8" t="s">
        <v>19</v>
      </c>
      <c r="L13" s="8" t="s">
        <v>20</v>
      </c>
      <c r="M13" s="8" t="s">
        <v>21</v>
      </c>
    </row>
    <row r="14" spans="2:13">
      <c r="B14">
        <v>1</v>
      </c>
      <c r="D14" s="4" t="s">
        <v>13</v>
      </c>
      <c r="E14" s="7">
        <v>2</v>
      </c>
      <c r="F14" s="7">
        <v>1</v>
      </c>
      <c r="I14">
        <v>86</v>
      </c>
      <c r="J14">
        <v>90</v>
      </c>
      <c r="K14">
        <v>95</v>
      </c>
      <c r="L14">
        <v>1105</v>
      </c>
      <c r="M14">
        <v>24</v>
      </c>
    </row>
    <row r="15" spans="2:13">
      <c r="B15">
        <v>2</v>
      </c>
      <c r="D15" s="4" t="s">
        <v>13</v>
      </c>
      <c r="E15" s="7">
        <v>2</v>
      </c>
      <c r="F15" s="7">
        <v>2</v>
      </c>
      <c r="I15">
        <v>70</v>
      </c>
      <c r="J15">
        <v>75</v>
      </c>
      <c r="K15">
        <v>85</v>
      </c>
      <c r="L15">
        <v>1060</v>
      </c>
      <c r="M15">
        <v>17</v>
      </c>
    </row>
    <row r="16" spans="2:13">
      <c r="B16">
        <v>3</v>
      </c>
      <c r="D16" s="4" t="s">
        <v>14</v>
      </c>
      <c r="E16" s="7">
        <v>1</v>
      </c>
      <c r="F16" s="7">
        <v>3</v>
      </c>
      <c r="I16">
        <v>63</v>
      </c>
      <c r="J16">
        <v>70</v>
      </c>
      <c r="K16">
        <v>75</v>
      </c>
      <c r="L16">
        <v>1065</v>
      </c>
      <c r="M16">
        <v>18</v>
      </c>
    </row>
    <row r="17" spans="2:13">
      <c r="B17">
        <v>4</v>
      </c>
      <c r="D17" s="4" t="s">
        <v>13</v>
      </c>
      <c r="E17" s="7">
        <v>2</v>
      </c>
      <c r="F17" s="7">
        <v>1</v>
      </c>
      <c r="I17">
        <v>72</v>
      </c>
      <c r="J17">
        <v>70</v>
      </c>
      <c r="K17">
        <v>80</v>
      </c>
      <c r="L17">
        <v>1070</v>
      </c>
      <c r="M17">
        <v>16</v>
      </c>
    </row>
    <row r="18" spans="2:13">
      <c r="B18">
        <v>5</v>
      </c>
      <c r="D18" s="4" t="s">
        <v>13</v>
      </c>
      <c r="E18" s="7">
        <v>2</v>
      </c>
      <c r="F18" s="7">
        <v>5</v>
      </c>
      <c r="I18">
        <v>94</v>
      </c>
      <c r="J18">
        <v>92</v>
      </c>
      <c r="K18">
        <v>97</v>
      </c>
      <c r="L18">
        <v>1125</v>
      </c>
      <c r="M18">
        <v>25</v>
      </c>
    </row>
    <row r="19" spans="2:13">
      <c r="B19">
        <v>6</v>
      </c>
      <c r="D19" s="4" t="s">
        <v>13</v>
      </c>
      <c r="E19" s="7">
        <v>2</v>
      </c>
      <c r="F19" s="7">
        <v>6</v>
      </c>
      <c r="I19">
        <v>93</v>
      </c>
      <c r="J19">
        <v>95</v>
      </c>
      <c r="K19">
        <v>98</v>
      </c>
      <c r="L19">
        <v>1135</v>
      </c>
      <c r="M19">
        <v>28</v>
      </c>
    </row>
    <row r="20" spans="2:13">
      <c r="B20">
        <v>7</v>
      </c>
      <c r="D20" s="4" t="s">
        <v>14</v>
      </c>
      <c r="E20" s="7">
        <v>1</v>
      </c>
      <c r="F20" s="7">
        <v>1</v>
      </c>
      <c r="I20">
        <v>81</v>
      </c>
      <c r="J20">
        <v>87</v>
      </c>
      <c r="K20">
        <v>89</v>
      </c>
      <c r="L20">
        <v>1100</v>
      </c>
      <c r="M20">
        <v>23</v>
      </c>
    </row>
    <row r="21" spans="2:13">
      <c r="B21">
        <v>8</v>
      </c>
      <c r="D21" s="4" t="s">
        <v>14</v>
      </c>
      <c r="E21" s="7">
        <v>1</v>
      </c>
      <c r="F21" s="7">
        <v>2</v>
      </c>
      <c r="I21">
        <v>60</v>
      </c>
      <c r="J21">
        <v>66</v>
      </c>
      <c r="K21">
        <v>70</v>
      </c>
      <c r="L21">
        <v>1050</v>
      </c>
      <c r="M21">
        <v>15</v>
      </c>
    </row>
    <row r="22" spans="2:13">
      <c r="B22">
        <v>9</v>
      </c>
      <c r="D22" s="4" t="s">
        <v>13</v>
      </c>
      <c r="E22" s="7">
        <v>2</v>
      </c>
      <c r="F22" s="7">
        <v>3</v>
      </c>
      <c r="I22">
        <v>99</v>
      </c>
      <c r="J22">
        <v>95</v>
      </c>
      <c r="K22">
        <v>98</v>
      </c>
      <c r="L22">
        <v>1150</v>
      </c>
      <c r="M22">
        <v>32</v>
      </c>
    </row>
    <row r="23" spans="2:13">
      <c r="B23">
        <v>10</v>
      </c>
      <c r="D23" s="4" t="s">
        <v>14</v>
      </c>
      <c r="E23" s="7">
        <v>1</v>
      </c>
      <c r="F23" s="7">
        <v>4</v>
      </c>
      <c r="I23">
        <v>78</v>
      </c>
      <c r="J23">
        <v>78</v>
      </c>
      <c r="K23">
        <v>82</v>
      </c>
      <c r="L23">
        <v>1075</v>
      </c>
      <c r="M23">
        <v>20</v>
      </c>
    </row>
    <row r="24" spans="2:13">
      <c r="B24">
        <v>11</v>
      </c>
      <c r="D24" s="4" t="s">
        <v>14</v>
      </c>
      <c r="E24" s="7">
        <v>1</v>
      </c>
      <c r="F24" s="7">
        <v>5</v>
      </c>
      <c r="I24">
        <v>99</v>
      </c>
      <c r="J24">
        <v>98</v>
      </c>
      <c r="K24">
        <v>100</v>
      </c>
      <c r="L24">
        <v>1145</v>
      </c>
      <c r="M24">
        <v>33</v>
      </c>
    </row>
    <row r="25" spans="2:13">
      <c r="B25">
        <v>12</v>
      </c>
      <c r="D25" s="4" t="s">
        <v>14</v>
      </c>
      <c r="E25" s="7">
        <v>1</v>
      </c>
      <c r="F25" s="7">
        <v>6</v>
      </c>
      <c r="I25">
        <v>83</v>
      </c>
      <c r="J25">
        <v>90</v>
      </c>
      <c r="K25">
        <v>93</v>
      </c>
      <c r="L25">
        <v>1110</v>
      </c>
      <c r="M25">
        <v>26</v>
      </c>
    </row>
    <row r="26" spans="2:13">
      <c r="B26">
        <v>13</v>
      </c>
      <c r="D26" s="4" t="s">
        <v>13</v>
      </c>
      <c r="E26" s="7">
        <v>2</v>
      </c>
      <c r="F26" s="7">
        <v>1</v>
      </c>
      <c r="I26">
        <v>89</v>
      </c>
      <c r="J26">
        <v>85</v>
      </c>
      <c r="K26">
        <v>90</v>
      </c>
      <c r="L26">
        <v>1105</v>
      </c>
      <c r="M26">
        <v>22</v>
      </c>
    </row>
    <row r="27" spans="2:13">
      <c r="B27">
        <v>14</v>
      </c>
      <c r="D27" s="4" t="s">
        <v>14</v>
      </c>
      <c r="E27" s="7">
        <v>1</v>
      </c>
      <c r="F27" s="7">
        <v>2</v>
      </c>
      <c r="I27">
        <v>85</v>
      </c>
      <c r="J27">
        <v>87</v>
      </c>
      <c r="K27">
        <v>83</v>
      </c>
      <c r="L27">
        <v>1095</v>
      </c>
      <c r="M27">
        <v>21</v>
      </c>
    </row>
    <row r="28" spans="2:13">
      <c r="B28">
        <v>15</v>
      </c>
      <c r="D28" s="4" t="s">
        <v>13</v>
      </c>
      <c r="E28" s="7">
        <v>2</v>
      </c>
      <c r="F28" s="7">
        <v>3</v>
      </c>
      <c r="I28">
        <v>75</v>
      </c>
      <c r="J28">
        <v>78</v>
      </c>
      <c r="K28">
        <v>81</v>
      </c>
      <c r="L28">
        <v>1085</v>
      </c>
      <c r="M28">
        <v>21</v>
      </c>
    </row>
    <row r="29" spans="2:13">
      <c r="B29">
        <v>16</v>
      </c>
      <c r="D29" s="4" t="s">
        <v>14</v>
      </c>
      <c r="E29" s="7">
        <v>1</v>
      </c>
      <c r="F29" s="7">
        <v>5</v>
      </c>
      <c r="I29">
        <v>55</v>
      </c>
      <c r="J29">
        <v>62</v>
      </c>
      <c r="K29">
        <v>70</v>
      </c>
      <c r="L29">
        <v>1060</v>
      </c>
      <c r="M29">
        <v>16</v>
      </c>
    </row>
    <row r="30" spans="2:13">
      <c r="B30">
        <v>17</v>
      </c>
      <c r="D30" s="4" t="s">
        <v>14</v>
      </c>
      <c r="E30" s="7">
        <v>1</v>
      </c>
      <c r="F30" s="7">
        <v>5</v>
      </c>
      <c r="I30">
        <v>65</v>
      </c>
      <c r="J30">
        <v>75</v>
      </c>
      <c r="K30">
        <v>85</v>
      </c>
      <c r="L30">
        <v>1070</v>
      </c>
      <c r="M30">
        <v>19</v>
      </c>
    </row>
    <row r="31" spans="2:13">
      <c r="B31">
        <v>18</v>
      </c>
      <c r="D31" s="4" t="s">
        <v>14</v>
      </c>
      <c r="E31" s="7">
        <v>1</v>
      </c>
      <c r="F31" s="7">
        <v>1</v>
      </c>
      <c r="I31">
        <v>92</v>
      </c>
      <c r="J31">
        <v>97</v>
      </c>
      <c r="K31">
        <v>95</v>
      </c>
      <c r="L31">
        <v>1125</v>
      </c>
      <c r="M31">
        <v>27</v>
      </c>
    </row>
    <row r="32" spans="2:13">
      <c r="B32">
        <v>19</v>
      </c>
      <c r="D32" s="4" t="s">
        <v>14</v>
      </c>
      <c r="E32" s="7">
        <v>1</v>
      </c>
      <c r="F32" s="7">
        <v>1</v>
      </c>
      <c r="I32">
        <v>91</v>
      </c>
      <c r="J32">
        <v>90</v>
      </c>
      <c r="K32">
        <v>88</v>
      </c>
      <c r="L32">
        <v>1120</v>
      </c>
      <c r="M32">
        <v>23</v>
      </c>
    </row>
    <row r="33" spans="2:13">
      <c r="B33">
        <v>20</v>
      </c>
      <c r="D33" s="21" t="s">
        <v>13</v>
      </c>
      <c r="E33" s="20">
        <v>2</v>
      </c>
      <c r="F33" s="7">
        <v>2</v>
      </c>
      <c r="I33">
        <v>68</v>
      </c>
      <c r="J33">
        <v>79</v>
      </c>
      <c r="K33">
        <v>87</v>
      </c>
      <c r="L33">
        <v>1115</v>
      </c>
      <c r="M33">
        <v>24</v>
      </c>
    </row>
    <row r="34" spans="2:13">
      <c r="B34" s="23">
        <f>COUNTA(B14:B33)</f>
        <v>20</v>
      </c>
      <c r="C34" s="23"/>
      <c r="D34" s="24" t="s">
        <v>17</v>
      </c>
      <c r="E34" s="25"/>
      <c r="F34" s="26"/>
    </row>
    <row r="35" spans="2:13" ht="15" customHeight="1">
      <c r="F35" s="7"/>
    </row>
    <row r="36" spans="2:13" ht="15" customHeight="1">
      <c r="B36" s="6" t="s">
        <v>15</v>
      </c>
      <c r="C36" s="6"/>
      <c r="D36" s="7" t="s">
        <v>14</v>
      </c>
      <c r="E36" s="7">
        <f>COUNTIF(E14:E33,"1")</f>
        <v>11</v>
      </c>
      <c r="F36" s="7"/>
      <c r="H36" s="7" t="s">
        <v>26</v>
      </c>
      <c r="I36" s="7"/>
    </row>
    <row r="37" spans="2:13" ht="15" customHeight="1">
      <c r="B37" s="6" t="s">
        <v>16</v>
      </c>
      <c r="C37" s="6"/>
      <c r="D37" s="7" t="s">
        <v>13</v>
      </c>
      <c r="E37" s="7">
        <f>COUNTIF(E14:E33,"2")</f>
        <v>9</v>
      </c>
      <c r="F37" s="7"/>
      <c r="H37" s="6" t="s">
        <v>27</v>
      </c>
      <c r="I37">
        <f>AVERAGE(I14:I33)</f>
        <v>79.900000000000006</v>
      </c>
      <c r="J37" s="19">
        <f>AVERAGE(J14:J33)</f>
        <v>82.95</v>
      </c>
      <c r="K37" s="19">
        <f>AVERAGE(K14:K33)</f>
        <v>87.05</v>
      </c>
      <c r="L37" s="19">
        <f>AVERAGE(L14:L33)</f>
        <v>1098.25</v>
      </c>
      <c r="M37" s="19">
        <f>AVERAGE(M14:M33)</f>
        <v>22.5</v>
      </c>
    </row>
    <row r="38" spans="2:13" ht="15" customHeight="1">
      <c r="B38" s="6"/>
      <c r="C38" s="6"/>
      <c r="D38" s="5"/>
      <c r="E38" s="5"/>
      <c r="F38" s="7"/>
      <c r="H38" s="6" t="s">
        <v>29</v>
      </c>
      <c r="I38" s="12">
        <f>STDEV(I14:I33)</f>
        <v>13.33732396421096</v>
      </c>
      <c r="J38" s="12">
        <f>STDEV(J14:J33)</f>
        <v>10.845687961970032</v>
      </c>
      <c r="K38" s="12">
        <f>STDEV(K14:K33)</f>
        <v>9.0173808777680815</v>
      </c>
      <c r="L38" s="12">
        <f>STDEV(L14:L33)</f>
        <v>30.186917696247161</v>
      </c>
      <c r="M38" s="12">
        <f>STDEV(M14:M33)</f>
        <v>5.0731491309898589</v>
      </c>
    </row>
    <row r="39" spans="2:13" ht="15" customHeight="1">
      <c r="B39" t="s">
        <v>23</v>
      </c>
      <c r="D39" s="7" t="s">
        <v>24</v>
      </c>
      <c r="E39" s="7"/>
      <c r="F39" s="7" t="s">
        <v>25</v>
      </c>
      <c r="H39" s="6"/>
    </row>
    <row r="40" spans="2:13" ht="15" customHeight="1">
      <c r="D40" s="5">
        <v>1</v>
      </c>
      <c r="E40" s="5"/>
      <c r="F40" s="7">
        <f>COUNTIF($F$14:$F$33,1)</f>
        <v>6</v>
      </c>
      <c r="H40" s="6" t="s">
        <v>33</v>
      </c>
      <c r="I40">
        <f>QUARTILE(I14:I33,0)</f>
        <v>55</v>
      </c>
      <c r="J40">
        <f>QUARTILE(J14:J33,0)</f>
        <v>62</v>
      </c>
      <c r="K40">
        <f>QUARTILE(K14:K33,0)</f>
        <v>70</v>
      </c>
      <c r="L40">
        <f>QUARTILE(L14:L33,0)</f>
        <v>1050</v>
      </c>
      <c r="M40">
        <f>QUARTILE(M14:M33,0)</f>
        <v>15</v>
      </c>
    </row>
    <row r="41" spans="2:13" ht="15" customHeight="1">
      <c r="D41" s="5">
        <v>2</v>
      </c>
      <c r="E41" s="5"/>
      <c r="F41" s="7">
        <f>COUNTIF($F$14:$F$33,2)</f>
        <v>4</v>
      </c>
      <c r="H41" s="6" t="s">
        <v>34</v>
      </c>
      <c r="I41" s="19">
        <f>QUARTILE(I14:I33,1)</f>
        <v>69.5</v>
      </c>
      <c r="J41" s="19">
        <f>QUARTILE(J14:J33,1)</f>
        <v>75</v>
      </c>
      <c r="K41" s="19">
        <f>QUARTILE(K14:K33,1)</f>
        <v>81.75</v>
      </c>
      <c r="L41" s="19">
        <f>QUARTILE(L14:L33,1)</f>
        <v>1070</v>
      </c>
      <c r="M41" s="19">
        <f>QUARTILE(M14:M33,1)</f>
        <v>18.75</v>
      </c>
    </row>
    <row r="42" spans="2:13" ht="15" customHeight="1">
      <c r="D42" s="5">
        <v>3</v>
      </c>
      <c r="E42" s="5"/>
      <c r="F42" s="7">
        <f>COUNTIF($F$14:$F$33,3)</f>
        <v>3</v>
      </c>
      <c r="H42" s="6" t="s">
        <v>28</v>
      </c>
      <c r="I42" s="19">
        <f>QUARTILE(I14:I33,2)</f>
        <v>82</v>
      </c>
      <c r="J42" s="19">
        <f>QUARTILE(J14:J33,2)</f>
        <v>86</v>
      </c>
      <c r="K42" s="19">
        <f>QUARTILE(K14:K33,2)</f>
        <v>87.5</v>
      </c>
      <c r="L42" s="19">
        <f>QUARTILE(L14:L33,2)</f>
        <v>1102.5</v>
      </c>
      <c r="M42" s="19">
        <f>QUARTILE(M14:M33,2)</f>
        <v>22.5</v>
      </c>
    </row>
    <row r="43" spans="2:13" ht="15" customHeight="1">
      <c r="D43" s="5">
        <v>4</v>
      </c>
      <c r="E43" s="5"/>
      <c r="F43" s="7">
        <f>COUNTIF($F$14:$F$33,4)</f>
        <v>1</v>
      </c>
      <c r="H43" s="6" t="s">
        <v>35</v>
      </c>
      <c r="I43" s="19">
        <f>QUARTILE(I14:I33,3)</f>
        <v>91.25</v>
      </c>
      <c r="J43" s="19">
        <f>QUARTILE(J14:J33,3)</f>
        <v>90.5</v>
      </c>
      <c r="K43" s="19">
        <f>QUARTILE(K14:K33,3)</f>
        <v>95</v>
      </c>
      <c r="L43" s="19">
        <f>QUARTILE(L14:L33,3)</f>
        <v>1121.25</v>
      </c>
      <c r="M43" s="19">
        <f>QUARTILE(M14:M33,3)</f>
        <v>25.25</v>
      </c>
    </row>
    <row r="44" spans="2:13" ht="15" customHeight="1">
      <c r="D44" s="5">
        <v>5</v>
      </c>
      <c r="E44" s="5"/>
      <c r="F44" s="7">
        <f>COUNTIF($F$14:$F$33,5)</f>
        <v>4</v>
      </c>
      <c r="H44" s="6" t="s">
        <v>36</v>
      </c>
      <c r="I44">
        <f>QUARTILE(I14:I33,4)</f>
        <v>99</v>
      </c>
      <c r="J44">
        <f>QUARTILE(J14:J33,4)</f>
        <v>98</v>
      </c>
      <c r="K44">
        <f>QUARTILE(K14:K33,4)</f>
        <v>100</v>
      </c>
      <c r="L44">
        <f>QUARTILE(L14:L33,4)</f>
        <v>1150</v>
      </c>
      <c r="M44">
        <f>QUARTILE(M14:M33,4)</f>
        <v>33</v>
      </c>
    </row>
    <row r="45" spans="2:13" ht="15" customHeight="1">
      <c r="D45" s="5">
        <v>6</v>
      </c>
      <c r="E45" s="5"/>
      <c r="F45" s="7">
        <f>COUNTIF($F$14:$F$33,6)</f>
        <v>2</v>
      </c>
      <c r="H45" s="6" t="s">
        <v>30</v>
      </c>
      <c r="I45" s="19">
        <f>I43-I41</f>
        <v>21.75</v>
      </c>
      <c r="J45" s="19">
        <f>J43-J41</f>
        <v>15.5</v>
      </c>
      <c r="K45" s="19">
        <f>K43-K41</f>
        <v>13.25</v>
      </c>
      <c r="L45" s="19">
        <f>L43-L41</f>
        <v>51.25</v>
      </c>
      <c r="M45" s="19">
        <f>M43-M41</f>
        <v>6.5</v>
      </c>
    </row>
    <row r="46" spans="2:13" ht="15" customHeight="1"/>
    <row r="47" spans="2:13" ht="15" customHeight="1">
      <c r="H47" s="6" t="s">
        <v>31</v>
      </c>
      <c r="I47">
        <f>MODE(I14:I33)</f>
        <v>99</v>
      </c>
      <c r="J47">
        <f>MODE(J14:J33)</f>
        <v>90</v>
      </c>
      <c r="K47">
        <f>MODE(K14:K33)</f>
        <v>95</v>
      </c>
      <c r="L47">
        <f>MODE(L14:L33)</f>
        <v>1105</v>
      </c>
      <c r="M47">
        <f>MODE(M14:M33)</f>
        <v>24</v>
      </c>
    </row>
    <row r="48" spans="2:13" ht="15" customHeight="1"/>
    <row r="49" spans="8:13" ht="15" customHeight="1">
      <c r="H49" s="6" t="s">
        <v>32</v>
      </c>
    </row>
    <row r="50" spans="8:13" ht="15" customHeight="1">
      <c r="H50" s="11" t="s">
        <v>48</v>
      </c>
      <c r="I50" s="13"/>
      <c r="K50" s="14">
        <f>PEARSON(I14:I33,K14:K33)</f>
        <v>0.89103833445170344</v>
      </c>
    </row>
    <row r="51" spans="8:13" ht="15" customHeight="1">
      <c r="H51" s="11" t="s">
        <v>49</v>
      </c>
      <c r="K51" s="15"/>
      <c r="L51" s="16">
        <f>PEARSON(K14:K33,L14:L33)</f>
        <v>0.89748864085264901</v>
      </c>
    </row>
    <row r="52" spans="8:13" ht="15" customHeight="1">
      <c r="H52" s="11" t="s">
        <v>50</v>
      </c>
      <c r="K52" s="17"/>
      <c r="M52" s="18">
        <f>PEARSON(K14:K33,M14:M33)</f>
        <v>0.89566782422438207</v>
      </c>
    </row>
  </sheetData>
  <printOptions horizontalCentered="1"/>
  <pageMargins left="0.5" right="0.5" top="0.5" bottom="0.5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1"/>
  <sheetViews>
    <sheetView workbookViewId="0"/>
  </sheetViews>
  <sheetFormatPr defaultRowHeight="15"/>
  <cols>
    <col min="1" max="1" width="3.7109375" customWidth="1"/>
    <col min="19" max="19" width="3.7109375" customWidth="1"/>
    <col min="20" max="20" width="9.140625" customWidth="1"/>
  </cols>
  <sheetData>
    <row r="2" spans="2:11" ht="18.75">
      <c r="B2" s="1" t="str">
        <f>DataSet!B2</f>
        <v>Michigan Assessment Consortium</v>
      </c>
      <c r="C2" s="1"/>
      <c r="D2" s="1"/>
      <c r="E2" s="1"/>
      <c r="F2" s="1"/>
      <c r="G2" s="1"/>
      <c r="H2" s="1"/>
      <c r="I2" s="1" t="str">
        <f>DataSet!I2</f>
        <v>Common Assessment Development Series</v>
      </c>
    </row>
    <row r="3" spans="2:11" ht="18.75">
      <c r="B3" s="1"/>
      <c r="C3" s="1"/>
      <c r="D3" s="1"/>
      <c r="E3" s="1"/>
      <c r="F3" s="1"/>
      <c r="G3" s="1"/>
      <c r="H3" s="1"/>
      <c r="I3" s="1"/>
    </row>
    <row r="4" spans="2:11" ht="18.75">
      <c r="B4" s="3" t="str">
        <f>DataSet!B4</f>
        <v>GraphTypesExample 20110217-1947 BRF.xlsx</v>
      </c>
      <c r="C4" s="1"/>
      <c r="D4" s="1"/>
      <c r="E4" s="1"/>
      <c r="F4" s="1"/>
      <c r="G4" s="1"/>
      <c r="H4" s="1"/>
      <c r="I4" s="1" t="str">
        <f>DataSet!I4</f>
        <v>Presenting the Results of the Assessment</v>
      </c>
    </row>
    <row r="5" spans="2:11" ht="18.75">
      <c r="B5" s="1"/>
      <c r="C5" s="1"/>
      <c r="D5" s="1"/>
      <c r="E5" s="1"/>
      <c r="F5" s="1"/>
      <c r="G5" s="1"/>
      <c r="H5" s="1"/>
      <c r="I5" s="1"/>
    </row>
    <row r="6" spans="2:11" ht="18.75">
      <c r="B6" s="1" t="s">
        <v>42</v>
      </c>
      <c r="C6" s="1"/>
      <c r="D6" s="1"/>
      <c r="E6" s="1"/>
      <c r="F6" s="1"/>
      <c r="G6" s="1"/>
      <c r="H6" s="1"/>
      <c r="I6" s="1" t="str">
        <f>DataSet!I6</f>
        <v>Examples of Graph Types</v>
      </c>
    </row>
    <row r="7" spans="2:11">
      <c r="I7" t="str">
        <f>DataSet!I7</f>
        <v>based on data for 20 students</v>
      </c>
    </row>
    <row r="10" spans="2:11" ht="18.75">
      <c r="B10" s="27" t="s">
        <v>53</v>
      </c>
      <c r="K10" s="1" t="s">
        <v>54</v>
      </c>
    </row>
    <row r="11" spans="2:11">
      <c r="B11" t="s">
        <v>43</v>
      </c>
      <c r="K11" t="s">
        <v>44</v>
      </c>
    </row>
  </sheetData>
  <printOptions horizontalCentered="1"/>
  <pageMargins left="0.5" right="0.5" top="0.5" bottom="0.5" header="0" footer="0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7"/>
  <sheetViews>
    <sheetView workbookViewId="0"/>
  </sheetViews>
  <sheetFormatPr defaultRowHeight="15"/>
  <cols>
    <col min="1" max="1" width="3.7109375" customWidth="1"/>
    <col min="13" max="13" width="3.7109375" customWidth="1"/>
    <col min="15" max="15" width="3.7109375" customWidth="1"/>
  </cols>
  <sheetData>
    <row r="2" spans="2:8" ht="18.75">
      <c r="B2" s="1" t="str">
        <f>DataSet!B2</f>
        <v>Michigan Assessment Consortium</v>
      </c>
      <c r="C2" s="1"/>
      <c r="D2" s="1"/>
      <c r="E2" s="1"/>
      <c r="F2" s="1"/>
      <c r="G2" s="1" t="str">
        <f>DataSet!I2</f>
        <v>Common Assessment Development Series</v>
      </c>
      <c r="H2" s="1"/>
    </row>
    <row r="3" spans="2:8" ht="18.75">
      <c r="B3" s="1"/>
      <c r="C3" s="1"/>
      <c r="D3" s="1"/>
      <c r="E3" s="1"/>
      <c r="F3" s="1"/>
      <c r="G3" s="1"/>
      <c r="H3" s="1"/>
    </row>
    <row r="4" spans="2:8" ht="18.75">
      <c r="B4" s="3" t="str">
        <f>DataSet!B4</f>
        <v>GraphTypesExample 20110217-1947 BRF.xlsx</v>
      </c>
      <c r="C4" s="1"/>
      <c r="D4" s="1"/>
      <c r="E4" s="1"/>
      <c r="F4" s="1"/>
      <c r="G4" s="1" t="str">
        <f>DataSet!I4</f>
        <v>Presenting the Results of the Assessment</v>
      </c>
      <c r="H4" s="1"/>
    </row>
    <row r="5" spans="2:8" ht="18.75">
      <c r="B5" s="1"/>
      <c r="C5" s="1"/>
      <c r="D5" s="1"/>
      <c r="E5" s="1"/>
      <c r="F5" s="1"/>
      <c r="G5" s="1"/>
      <c r="H5" s="1"/>
    </row>
    <row r="6" spans="2:8" ht="18.75">
      <c r="B6" s="1" t="s">
        <v>51</v>
      </c>
      <c r="C6" s="1"/>
      <c r="D6" s="1"/>
      <c r="E6" s="1"/>
      <c r="F6" s="1"/>
      <c r="G6" s="1" t="str">
        <f>DataSet!I6</f>
        <v>Examples of Graph Types</v>
      </c>
      <c r="H6" s="1"/>
    </row>
    <row r="7" spans="2:8">
      <c r="B7" t="s">
        <v>52</v>
      </c>
      <c r="G7" t="str">
        <f>DataSet!I7</f>
        <v>based on data for 20 students</v>
      </c>
    </row>
  </sheetData>
  <printOptions horizontalCentered="1"/>
  <pageMargins left="0.5" right="0.5" top="0.5" bottom="0.5" header="0" footer="0"/>
  <pageSetup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workbookViewId="0"/>
  </sheetViews>
  <sheetFormatPr defaultRowHeight="15"/>
  <cols>
    <col min="1" max="1" width="3.7109375" customWidth="1"/>
    <col min="29" max="29" width="3.7109375" customWidth="1"/>
  </cols>
  <sheetData>
    <row r="1" spans="1:20" ht="18.75">
      <c r="A1" s="1"/>
      <c r="G1" s="1"/>
    </row>
    <row r="2" spans="1:20" ht="18.75">
      <c r="B2" s="1" t="str">
        <f>DataSet!$B$2</f>
        <v>Michigan Assessment Consortium</v>
      </c>
      <c r="H2" s="1" t="str">
        <f>DataSet!$I$2</f>
        <v>Common Assessment Development Series</v>
      </c>
    </row>
    <row r="3" spans="1:20">
      <c r="A3" s="3"/>
    </row>
    <row r="4" spans="1:20" ht="18.75">
      <c r="B4" s="3" t="str">
        <f>DataSet!$B$4</f>
        <v>GraphTypesExample 20110217-1947 BRF.xlsx</v>
      </c>
      <c r="H4" s="1" t="str">
        <f>DataSet!$I$4</f>
        <v>Presenting the Results of the Assessment</v>
      </c>
    </row>
    <row r="5" spans="1:20" ht="18.75">
      <c r="H5" s="1" t="str">
        <f>DataSet!$I$6</f>
        <v>Examples of Graph Types</v>
      </c>
    </row>
    <row r="6" spans="1:20" ht="21">
      <c r="B6" s="22" t="s">
        <v>40</v>
      </c>
      <c r="H6" t="str">
        <f>DataSet!$I$7</f>
        <v>based on data for 20 students</v>
      </c>
    </row>
    <row r="7" spans="1:20" ht="21">
      <c r="B7" s="22"/>
    </row>
    <row r="8" spans="1:20" ht="21">
      <c r="A8" s="22"/>
    </row>
    <row r="9" spans="1:20" ht="18.75">
      <c r="B9" s="27" t="s">
        <v>39</v>
      </c>
      <c r="C9" s="5"/>
      <c r="D9" s="5"/>
      <c r="E9" s="5"/>
      <c r="F9" s="5"/>
      <c r="G9" s="5"/>
      <c r="H9" s="5"/>
      <c r="I9" s="5"/>
      <c r="J9" s="5"/>
      <c r="K9" s="27" t="s">
        <v>41</v>
      </c>
      <c r="L9" s="5"/>
      <c r="M9" s="5"/>
      <c r="N9" s="5"/>
      <c r="O9" s="5"/>
      <c r="P9" s="5"/>
      <c r="Q9" s="5"/>
      <c r="R9" s="5"/>
      <c r="S9" s="5"/>
      <c r="T9" s="27" t="s">
        <v>45</v>
      </c>
    </row>
  </sheetData>
  <printOptions horizontalCentered="1"/>
  <pageMargins left="0.5" right="0.5" top="0.5" bottom="0.5" header="0" footer="0"/>
  <pageSetup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2"/>
  <sheetViews>
    <sheetView workbookViewId="0"/>
  </sheetViews>
  <sheetFormatPr defaultRowHeight="15"/>
  <cols>
    <col min="1" max="1" width="3.7109375" customWidth="1"/>
    <col min="2" max="2" width="20.5703125" customWidth="1"/>
    <col min="3" max="3" width="5.7109375" customWidth="1"/>
    <col min="4" max="4" width="27.28515625" customWidth="1"/>
    <col min="12" max="12" width="3.7109375" customWidth="1"/>
    <col min="15" max="15" width="3.7109375" customWidth="1"/>
  </cols>
  <sheetData>
    <row r="2" spans="2:8" ht="18.75">
      <c r="B2" s="1" t="str">
        <f>DataSet!B2</f>
        <v>Michigan Assessment Consortium</v>
      </c>
      <c r="C2" s="1"/>
      <c r="D2" s="1"/>
      <c r="E2" s="1"/>
      <c r="F2" s="1" t="str">
        <f>DataSet!I2</f>
        <v>Common Assessment Development Series</v>
      </c>
      <c r="G2" s="1"/>
      <c r="H2" s="1"/>
    </row>
    <row r="3" spans="2:8" ht="18.75">
      <c r="B3" s="1"/>
      <c r="C3" s="1"/>
      <c r="D3" s="1"/>
      <c r="E3" s="1"/>
      <c r="F3" s="1"/>
      <c r="G3" s="1"/>
      <c r="H3" s="1"/>
    </row>
    <row r="4" spans="2:8" ht="18.75">
      <c r="B4" s="3" t="str">
        <f>DataSet!B4</f>
        <v>GraphTypesExample 20110217-1947 BRF.xlsx</v>
      </c>
      <c r="C4" s="1"/>
      <c r="D4" s="1"/>
      <c r="E4" s="1"/>
      <c r="F4" s="1" t="str">
        <f>DataSet!I4</f>
        <v>Presenting the Results of the Assessment</v>
      </c>
      <c r="G4" s="1"/>
      <c r="H4" s="1"/>
    </row>
    <row r="5" spans="2:8" ht="18.75">
      <c r="B5" s="1"/>
      <c r="C5" s="1"/>
      <c r="D5" s="1"/>
      <c r="E5" s="1"/>
      <c r="F5" s="1"/>
      <c r="G5" s="1"/>
      <c r="H5" s="1"/>
    </row>
    <row r="6" spans="2:8" ht="18.75">
      <c r="B6" s="1" t="s">
        <v>55</v>
      </c>
      <c r="C6" s="1"/>
      <c r="D6" s="1"/>
      <c r="E6" s="1"/>
      <c r="F6" s="1" t="str">
        <f>DataSet!I6</f>
        <v>Examples of Graph Types</v>
      </c>
      <c r="G6" s="1"/>
      <c r="H6" s="1"/>
    </row>
    <row r="7" spans="2:8">
      <c r="F7" t="str">
        <f>DataSet!I7</f>
        <v>based on data for 20 students</v>
      </c>
    </row>
    <row r="10" spans="2:8" ht="18.75">
      <c r="B10" s="36" t="s">
        <v>56</v>
      </c>
      <c r="C10" s="37"/>
      <c r="D10" s="38" t="s">
        <v>58</v>
      </c>
    </row>
    <row r="11" spans="2:8" ht="18.75">
      <c r="B11" s="36" t="s">
        <v>57</v>
      </c>
      <c r="C11" s="37"/>
      <c r="D11" s="38" t="s">
        <v>59</v>
      </c>
    </row>
    <row r="12" spans="2:8">
      <c r="B12" s="32"/>
      <c r="C12" s="34">
        <v>100</v>
      </c>
      <c r="D12" s="33">
        <v>0</v>
      </c>
    </row>
    <row r="13" spans="2:8">
      <c r="B13" s="28" t="s">
        <v>60</v>
      </c>
      <c r="C13" s="35">
        <v>90</v>
      </c>
      <c r="D13" s="31" t="s">
        <v>65</v>
      </c>
    </row>
    <row r="14" spans="2:8">
      <c r="B14" s="28" t="s">
        <v>61</v>
      </c>
      <c r="C14" s="35">
        <v>80</v>
      </c>
      <c r="D14" s="31" t="s">
        <v>66</v>
      </c>
    </row>
    <row r="15" spans="2:8">
      <c r="B15" s="28" t="s">
        <v>62</v>
      </c>
      <c r="C15" s="35">
        <v>70</v>
      </c>
      <c r="D15" s="31" t="s">
        <v>67</v>
      </c>
    </row>
    <row r="16" spans="2:8">
      <c r="B16" s="28" t="s">
        <v>63</v>
      </c>
      <c r="C16" s="35">
        <v>60</v>
      </c>
      <c r="D16" s="30"/>
    </row>
    <row r="17" spans="2:4">
      <c r="B17" s="28" t="s">
        <v>64</v>
      </c>
      <c r="C17" s="35">
        <v>50</v>
      </c>
      <c r="D17" s="30"/>
    </row>
    <row r="18" spans="2:4">
      <c r="B18" s="29"/>
      <c r="C18" s="35">
        <v>40</v>
      </c>
      <c r="D18" s="30"/>
    </row>
    <row r="19" spans="2:4">
      <c r="B19" s="29"/>
      <c r="C19" s="35">
        <v>30</v>
      </c>
      <c r="D19" s="30"/>
    </row>
    <row r="20" spans="2:4">
      <c r="B20" s="29"/>
      <c r="C20" s="35">
        <v>20</v>
      </c>
      <c r="D20" s="30"/>
    </row>
    <row r="21" spans="2:4">
      <c r="B21" s="29"/>
      <c r="C21" s="35">
        <v>10</v>
      </c>
      <c r="D21" s="30"/>
    </row>
    <row r="22" spans="2:4">
      <c r="B22" s="29"/>
      <c r="C22" s="35">
        <v>0</v>
      </c>
      <c r="D22" s="30"/>
    </row>
  </sheetData>
  <printOptions horizontalCentered="1"/>
  <pageMargins left="0.5" right="0.5" top="0.5" bottom="0.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8"/>
  <sheetViews>
    <sheetView workbookViewId="0"/>
  </sheetViews>
  <sheetFormatPr defaultRowHeight="15"/>
  <cols>
    <col min="1" max="1" width="3.7109375" customWidth="1"/>
    <col min="14" max="14" width="3.7109375" customWidth="1"/>
  </cols>
  <sheetData>
    <row r="2" spans="2:8" ht="18.75">
      <c r="B2" s="1" t="str">
        <f>DataSet!$B$2</f>
        <v>Michigan Assessment Consortium</v>
      </c>
      <c r="H2" s="1" t="str">
        <f>DataSet!$I$2</f>
        <v>Common Assessment Development Series</v>
      </c>
    </row>
    <row r="4" spans="2:8" ht="18.75">
      <c r="B4" s="3" t="str">
        <f>DataSet!$B$4</f>
        <v>GraphTypesExample 20110217-1947 BRF.xlsx</v>
      </c>
      <c r="H4" s="1" t="str">
        <f>DataSet!$I$4</f>
        <v>Presenting the Results of the Assessment</v>
      </c>
    </row>
    <row r="5" spans="2:8" ht="18.75">
      <c r="H5" s="1" t="str">
        <f>DataSet!$I$6</f>
        <v>Examples of Graph Types</v>
      </c>
    </row>
    <row r="6" spans="2:8">
      <c r="H6" t="str">
        <f>DataSet!$I$7</f>
        <v>based on data for 20 students</v>
      </c>
    </row>
    <row r="8" spans="2:8" ht="21">
      <c r="B8" s="22" t="s">
        <v>37</v>
      </c>
      <c r="D8" t="s">
        <v>38</v>
      </c>
    </row>
  </sheetData>
  <printOptions horizontalCentered="1"/>
  <pageMargins left="0.5" right="0.5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DataSet</vt:lpstr>
      <vt:lpstr>Bar</vt:lpstr>
      <vt:lpstr>Line</vt:lpstr>
      <vt:lpstr>Scatter</vt:lpstr>
      <vt:lpstr>Stem-Leaf</vt:lpstr>
      <vt:lpstr>Pie</vt:lpstr>
      <vt:lpstr>Bar!Print_Area</vt:lpstr>
      <vt:lpstr>DataSet!Print_Area</vt:lpstr>
      <vt:lpstr>Line!Print_Area</vt:lpstr>
      <vt:lpstr>Pie!Print_Area</vt:lpstr>
      <vt:lpstr>Scatter!Print_Area</vt:lpstr>
      <vt:lpstr>'Stem-Leaf'!Print_Area</vt:lpstr>
    </vt:vector>
  </TitlesOfParts>
  <Company>Wayne RESA / DACTM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R. Fay, PhD</dc:creator>
  <cp:lastModifiedBy>Bruce R. Fay, PhD</cp:lastModifiedBy>
  <cp:lastPrinted>2011-02-18T01:10:48Z</cp:lastPrinted>
  <dcterms:created xsi:type="dcterms:W3CDTF">2010-03-25T14:06:15Z</dcterms:created>
  <dcterms:modified xsi:type="dcterms:W3CDTF">2011-02-18T01:13:07Z</dcterms:modified>
</cp:coreProperties>
</file>